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795" windowHeight="12375" firstSheet="1"/>
  </bookViews>
  <sheets>
    <sheet name="评审意见表" sheetId="1" r:id="rId1"/>
  </sheets>
  <calcPr calcId="144525"/>
</workbook>
</file>

<file path=xl/sharedStrings.xml><?xml version="1.0" encoding="utf-8"?>
<sst xmlns="http://schemas.openxmlformats.org/spreadsheetml/2006/main" count="68" uniqueCount="58">
  <si>
    <t>福建省文物局申请2025年国家文物保护专项
项目预算专家组评审意见表</t>
  </si>
  <si>
    <t>评审单位：福建省文物局</t>
  </si>
  <si>
    <t>单位：元</t>
  </si>
  <si>
    <t>项目编号</t>
  </si>
  <si>
    <t>24-7-02-3500-0457</t>
  </si>
  <si>
    <t>项目名称</t>
  </si>
  <si>
    <t>福建尤溪·红军驻地旧址（洋头摘星堂）修缮工程设计方案</t>
  </si>
  <si>
    <t>项目单位</t>
  </si>
  <si>
    <t xml:space="preserve">
尤溪县文体和旅游局</t>
  </si>
  <si>
    <t>方案批复文号</t>
  </si>
  <si>
    <t>尤文旅﹝2022﹞61号</t>
  </si>
  <si>
    <t>中央财政补助经费申请金额</t>
  </si>
  <si>
    <t>中央财政补助经费审核金额</t>
  </si>
  <si>
    <t>项目概况</t>
  </si>
  <si>
    <t xml:space="preserve">  红军驻地旧址（洋头摘星堂），又名摘星阁、楼,始建于清嘉庆乙丑十年(公元 1805 年)，至今基本保留始建原构。整体建筑坐西朝东，平面呈长方形，中轴线上由东向西依次为：前埕、门楼、前院、天井、正堂、后楼、化胎及左右厢房；主座两侧各置 2 列横屋（局部倒塌或改建），其总占地面积约 1427.67 ㎡，建筑面积 992.94 ㎡。本次维修工程对红军驻地旧址（洋头摘星堂）采取局部揭顶、整体打牮拨正、原状整修及重点修复等技术手段，排除影响洋头摘星堂内结构安全的各种威胁因素，整治影响文物建筑内历史风貌的后期改建。
</t>
  </si>
  <si>
    <t>支出细目</t>
  </si>
  <si>
    <t>申请中央财政补助经费</t>
  </si>
  <si>
    <t>增减金额</t>
  </si>
  <si>
    <t>评审意见和核减理由</t>
  </si>
  <si>
    <t>审核金额</t>
  </si>
  <si>
    <t>备注</t>
  </si>
  <si>
    <t>序号</t>
  </si>
  <si>
    <t>合 计</t>
  </si>
  <si>
    <t>---</t>
  </si>
  <si>
    <t>--</t>
  </si>
  <si>
    <t>一</t>
  </si>
  <si>
    <t>工程费用</t>
  </si>
  <si>
    <t>部分项目单价偏高，部分项目不在设计方案中，予以核减。</t>
  </si>
  <si>
    <t>二</t>
  </si>
  <si>
    <t>工程建设其他费</t>
  </si>
  <si>
    <t>勘察费</t>
  </si>
  <si>
    <t>漏项调增</t>
  </si>
  <si>
    <t>按2%计取</t>
  </si>
  <si>
    <t>设计费</t>
  </si>
  <si>
    <t>计算基数改变核减</t>
  </si>
  <si>
    <t>按6%计取</t>
  </si>
  <si>
    <t>工程监理费</t>
  </si>
  <si>
    <t>按3.3%计取</t>
  </si>
  <si>
    <t>建设单位管理费</t>
  </si>
  <si>
    <t>按1.5%计取</t>
  </si>
  <si>
    <t>工程量清单和招标控制价编制费</t>
  </si>
  <si>
    <t>按0.58%计取</t>
  </si>
  <si>
    <t>招标代理费</t>
  </si>
  <si>
    <t>计算基数改变核增</t>
  </si>
  <si>
    <t>按1%计取</t>
  </si>
  <si>
    <t>审计费</t>
  </si>
  <si>
    <t>按0.3%计取</t>
  </si>
  <si>
    <t>工程保险费</t>
  </si>
  <si>
    <t>工程造价咨询费</t>
  </si>
  <si>
    <t>多报核减</t>
  </si>
  <si>
    <t>前期工程咨询费</t>
  </si>
  <si>
    <t>其他</t>
  </si>
  <si>
    <t>三</t>
  </si>
  <si>
    <t>基本预备费</t>
  </si>
  <si>
    <t>按（一）+（二）之和的5%取费</t>
  </si>
  <si>
    <t>评审专家
综合意见及建议</t>
  </si>
  <si>
    <r>
      <rPr>
        <sz val="12"/>
        <color rgb="FFFF0000"/>
        <rFont val="宋体"/>
        <charset val="134"/>
        <scheme val="minor"/>
      </rPr>
      <t xml:space="preserve">  </t>
    </r>
    <r>
      <rPr>
        <sz val="12"/>
        <rFont val="宋体"/>
        <charset val="134"/>
        <scheme val="minor"/>
      </rPr>
      <t xml:space="preserve"> 工程预算总体质量一般，对防虫防腐等工程量与设计方案严重不符的项目予以核减，对屋面瓦件及木基层等不合理计价的项目予以核减，对局部措施费的漏项项目予以核增；根据预（概）算编制规定及审核后的计算基数对工程外其他费用及预备费予以相应的核增减；现经审核调整后，该项目造价总体基本合理。</t>
    </r>
  </si>
  <si>
    <t>评审专家签字</t>
  </si>
</sst>
</file>

<file path=xl/styles.xml><?xml version="1.0" encoding="utf-8"?>
<styleSheet xmlns="http://schemas.openxmlformats.org/spreadsheetml/2006/main">
  <numFmts count="6">
    <numFmt numFmtId="42" formatCode="_ &quot;￥&quot;* #,##0_ ;_ &quot;￥&quot;* \-#,##0_ ;_ &quot;￥&quot;* &quot;-&quot;_ ;_ @_ "/>
    <numFmt numFmtId="176" formatCode="0.00_);[Red]\(0.00\)"/>
    <numFmt numFmtId="177" formatCode="0.00_ "/>
    <numFmt numFmtId="44" formatCode="_ &quot;￥&quot;* #,##0.00_ ;_ &quot;￥&quot;* \-#,##0.00_ ;_ &quot;￥&quot;* &quot;-&quot;??_ ;_ @_ "/>
    <numFmt numFmtId="43" formatCode="_ * #,##0.00_ ;_ * \-#,##0.00_ ;_ * &quot;-&quot;??_ ;_ @_ "/>
    <numFmt numFmtId="41" formatCode="_ * #,##0_ ;_ * \-#,##0_ ;_ * &quot;-&quot;_ ;_ @_ "/>
  </numFmts>
  <fonts count="36">
    <font>
      <sz val="11"/>
      <color theme="1"/>
      <name val="宋体"/>
      <charset val="134"/>
      <scheme val="minor"/>
    </font>
    <font>
      <sz val="16"/>
      <name val="方正小标宋简体"/>
      <charset val="134"/>
    </font>
    <font>
      <sz val="12"/>
      <name val="宋体"/>
      <charset val="134"/>
      <scheme val="minor"/>
    </font>
    <font>
      <sz val="12"/>
      <color theme="1"/>
      <name val="宋体"/>
      <charset val="134"/>
      <scheme val="minor"/>
    </font>
    <font>
      <b/>
      <sz val="12"/>
      <color theme="1"/>
      <name val="宋体"/>
      <charset val="134"/>
      <scheme val="minor"/>
    </font>
    <font>
      <b/>
      <sz val="12"/>
      <color indexed="8"/>
      <name val="黑体"/>
      <charset val="134"/>
    </font>
    <font>
      <sz val="12"/>
      <color theme="1"/>
      <name val="宋体"/>
      <charset val="134"/>
    </font>
    <font>
      <b/>
      <sz val="12"/>
      <color indexed="8"/>
      <name val="宋体"/>
      <charset val="134"/>
    </font>
    <font>
      <b/>
      <sz val="12"/>
      <name val="宋体"/>
      <charset val="134"/>
    </font>
    <font>
      <b/>
      <sz val="11"/>
      <color theme="1"/>
      <name val="宋体"/>
      <charset val="134"/>
      <scheme val="minor"/>
    </font>
    <font>
      <sz val="12"/>
      <color rgb="FFFF0000"/>
      <name val="宋体"/>
      <charset val="134"/>
      <scheme val="minor"/>
    </font>
    <font>
      <b/>
      <sz val="12"/>
      <color theme="1"/>
      <name val="楷体"/>
      <charset val="134"/>
    </font>
    <font>
      <sz val="10"/>
      <color theme="1"/>
      <name val="宋体"/>
      <charset val="134"/>
      <scheme val="minor"/>
    </font>
    <font>
      <sz val="10"/>
      <color rgb="FF000000"/>
      <name val="宋体"/>
      <charset val="134"/>
    </font>
    <font>
      <sz val="11"/>
      <color rgb="FFFF0000"/>
      <name val="宋体"/>
      <charset val="134"/>
      <scheme val="minor"/>
    </font>
    <font>
      <sz val="11"/>
      <color theme="0"/>
      <name val="宋体"/>
      <charset val="0"/>
      <scheme val="minor"/>
    </font>
    <font>
      <sz val="11"/>
      <color rgb="FF9C6500"/>
      <name val="宋体"/>
      <charset val="0"/>
      <scheme val="minor"/>
    </font>
    <font>
      <sz val="11"/>
      <color rgb="FFFF0000"/>
      <name val="宋体"/>
      <charset val="0"/>
      <scheme val="minor"/>
    </font>
    <font>
      <sz val="11"/>
      <color theme="1"/>
      <name val="宋体"/>
      <charset val="0"/>
      <scheme val="minor"/>
    </font>
    <font>
      <sz val="11"/>
      <color rgb="FF9C0006"/>
      <name val="宋体"/>
      <charset val="0"/>
      <scheme val="minor"/>
    </font>
    <font>
      <b/>
      <sz val="11"/>
      <color theme="3"/>
      <name val="宋体"/>
      <charset val="134"/>
      <scheme val="minor"/>
    </font>
    <font>
      <b/>
      <sz val="13"/>
      <color theme="3"/>
      <name val="宋体"/>
      <charset val="134"/>
      <scheme val="minor"/>
    </font>
    <font>
      <b/>
      <sz val="11"/>
      <color theme="1"/>
      <name val="宋体"/>
      <charset val="0"/>
      <scheme val="minor"/>
    </font>
    <font>
      <b/>
      <sz val="11"/>
      <color rgb="FFFA7D00"/>
      <name val="宋体"/>
      <charset val="0"/>
      <scheme val="minor"/>
    </font>
    <font>
      <sz val="11"/>
      <color theme="1"/>
      <name val="Calibri"/>
      <charset val="134"/>
    </font>
    <font>
      <b/>
      <sz val="11"/>
      <color rgb="FFFFFFFF"/>
      <name val="宋体"/>
      <charset val="0"/>
      <scheme val="minor"/>
    </font>
    <font>
      <sz val="12"/>
      <color indexed="8"/>
      <name val="宋体"/>
      <charset val="134"/>
    </font>
    <font>
      <sz val="11"/>
      <color rgb="FF006100"/>
      <name val="宋体"/>
      <charset val="0"/>
      <scheme val="minor"/>
    </font>
    <font>
      <sz val="11"/>
      <color rgb="FFFA7D00"/>
      <name val="宋体"/>
      <charset val="0"/>
      <scheme val="minor"/>
    </font>
    <font>
      <i/>
      <sz val="11"/>
      <color rgb="FF7F7F7F"/>
      <name val="宋体"/>
      <charset val="0"/>
      <scheme val="minor"/>
    </font>
    <font>
      <b/>
      <sz val="18"/>
      <color theme="3"/>
      <name val="宋体"/>
      <charset val="134"/>
      <scheme val="minor"/>
    </font>
    <font>
      <u/>
      <sz val="11"/>
      <color rgb="FF800080"/>
      <name val="宋体"/>
      <charset val="0"/>
      <scheme val="minor"/>
    </font>
    <font>
      <b/>
      <sz val="15"/>
      <color theme="3"/>
      <name val="宋体"/>
      <charset val="134"/>
      <scheme val="minor"/>
    </font>
    <font>
      <sz val="11"/>
      <color rgb="FF3F3F76"/>
      <name val="宋体"/>
      <charset val="0"/>
      <scheme val="minor"/>
    </font>
    <font>
      <u/>
      <sz val="11"/>
      <color rgb="FF0000FF"/>
      <name val="宋体"/>
      <charset val="0"/>
      <scheme val="minor"/>
    </font>
    <font>
      <b/>
      <sz val="11"/>
      <color rgb="FF3F3F3F"/>
      <name val="宋体"/>
      <charset val="0"/>
      <scheme val="minor"/>
    </font>
  </fonts>
  <fills count="35">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7" tint="0.399975585192419"/>
        <bgColor indexed="64"/>
      </patternFill>
    </fill>
    <fill>
      <patternFill patternType="solid">
        <fgColor theme="4"/>
        <bgColor indexed="64"/>
      </patternFill>
    </fill>
    <fill>
      <patternFill patternType="solid">
        <fgColor rgb="FFFFEB9C"/>
        <bgColor indexed="64"/>
      </patternFill>
    </fill>
    <fill>
      <patternFill patternType="solid">
        <fgColor theme="9" tint="0.799981688894314"/>
        <bgColor indexed="64"/>
      </patternFill>
    </fill>
    <fill>
      <patternFill patternType="solid">
        <fgColor rgb="FFFFC7CE"/>
        <bgColor indexed="64"/>
      </patternFill>
    </fill>
    <fill>
      <patternFill patternType="solid">
        <fgColor theme="5"/>
        <bgColor indexed="64"/>
      </patternFill>
    </fill>
    <fill>
      <patternFill patternType="solid">
        <fgColor theme="8"/>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rgb="FFFFFFCC"/>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7"/>
        <bgColor indexed="64"/>
      </patternFill>
    </fill>
    <fill>
      <patternFill patternType="solid">
        <fgColor theme="6"/>
        <bgColor indexed="64"/>
      </patternFill>
    </fill>
    <fill>
      <patternFill patternType="solid">
        <fgColor theme="9" tint="0.399975585192419"/>
        <bgColor indexed="64"/>
      </patternFill>
    </fill>
    <fill>
      <patternFill patternType="solid">
        <fgColor rgb="FFA5A5A5"/>
        <bgColor indexed="64"/>
      </patternFill>
    </fill>
    <fill>
      <patternFill patternType="solid">
        <fgColor theme="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rgb="FFFFCC99"/>
        <bgColor indexed="64"/>
      </patternFill>
    </fill>
    <fill>
      <patternFill patternType="solid">
        <fgColor theme="9"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54">
    <xf numFmtId="0" fontId="0" fillId="0" borderId="0"/>
    <xf numFmtId="0" fontId="24" fillId="0" borderId="0"/>
    <xf numFmtId="0" fontId="26" fillId="0" borderId="0"/>
    <xf numFmtId="0" fontId="15" fillId="23" borderId="0" applyNumberFormat="0" applyBorder="0" applyAlignment="0" applyProtection="0">
      <alignment vertical="center"/>
    </xf>
    <xf numFmtId="0" fontId="18" fillId="25" borderId="0" applyNumberFormat="0" applyBorder="0" applyAlignment="0" applyProtection="0">
      <alignment vertical="center"/>
    </xf>
    <xf numFmtId="0" fontId="18" fillId="29" borderId="0" applyNumberFormat="0" applyBorder="0" applyAlignment="0" applyProtection="0">
      <alignment vertical="center"/>
    </xf>
    <xf numFmtId="0" fontId="15" fillId="19" borderId="0" applyNumberFormat="0" applyBorder="0" applyAlignment="0" applyProtection="0">
      <alignment vertical="center"/>
    </xf>
    <xf numFmtId="0" fontId="26" fillId="0" borderId="0"/>
    <xf numFmtId="0" fontId="15" fillId="21" borderId="0" applyNumberFormat="0" applyBorder="0" applyAlignment="0" applyProtection="0">
      <alignment vertical="center"/>
    </xf>
    <xf numFmtId="0" fontId="18" fillId="17" borderId="0" applyNumberFormat="0" applyBorder="0" applyAlignment="0" applyProtection="0">
      <alignment vertical="center"/>
    </xf>
    <xf numFmtId="0" fontId="15" fillId="20" borderId="0" applyNumberFormat="0" applyBorder="0" applyAlignment="0" applyProtection="0">
      <alignment vertical="center"/>
    </xf>
    <xf numFmtId="0" fontId="15" fillId="18" borderId="0" applyNumberFormat="0" applyBorder="0" applyAlignment="0" applyProtection="0">
      <alignment vertical="center"/>
    </xf>
    <xf numFmtId="0" fontId="24" fillId="0" borderId="0">
      <alignment vertical="center"/>
    </xf>
    <xf numFmtId="0" fontId="15" fillId="31" borderId="0" applyNumberFormat="0" applyBorder="0" applyAlignment="0" applyProtection="0">
      <alignment vertical="center"/>
    </xf>
    <xf numFmtId="0" fontId="18" fillId="32"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5" fillId="22" borderId="8" applyNumberFormat="0" applyAlignment="0" applyProtection="0">
      <alignment vertical="center"/>
    </xf>
    <xf numFmtId="0" fontId="32" fillId="0" borderId="4" applyNumberFormat="0" applyFill="0" applyAlignment="0" applyProtection="0">
      <alignment vertical="center"/>
    </xf>
    <xf numFmtId="0" fontId="33" fillId="33" borderId="7" applyNumberFormat="0" applyAlignment="0" applyProtection="0">
      <alignment vertical="center"/>
    </xf>
    <xf numFmtId="0" fontId="34" fillId="0" borderId="0" applyNumberFormat="0" applyFill="0" applyBorder="0" applyAlignment="0" applyProtection="0">
      <alignment vertical="center"/>
    </xf>
    <xf numFmtId="0" fontId="35" fillId="16" borderId="10" applyNumberFormat="0" applyAlignment="0" applyProtection="0">
      <alignment vertical="center"/>
    </xf>
    <xf numFmtId="0" fontId="18" fillId="34" borderId="0" applyNumberFormat="0" applyBorder="0" applyAlignment="0" applyProtection="0">
      <alignment vertical="center"/>
    </xf>
    <xf numFmtId="0" fontId="18" fillId="30" borderId="0" applyNumberFormat="0" applyBorder="0" applyAlignment="0" applyProtection="0">
      <alignment vertical="center"/>
    </xf>
    <xf numFmtId="42" fontId="0" fillId="0" borderId="0" applyFont="0" applyFill="0" applyBorder="0" applyAlignment="0" applyProtection="0">
      <alignment vertical="center"/>
    </xf>
    <xf numFmtId="0" fontId="20" fillId="0" borderId="11" applyNumberFormat="0" applyFill="0" applyAlignment="0" applyProtection="0">
      <alignment vertical="center"/>
    </xf>
    <xf numFmtId="0" fontId="29" fillId="0" borderId="0" applyNumberFormat="0" applyFill="0" applyBorder="0" applyAlignment="0" applyProtection="0">
      <alignment vertical="center"/>
    </xf>
    <xf numFmtId="0" fontId="23" fillId="16" borderId="7" applyNumberFormat="0" applyAlignment="0" applyProtection="0">
      <alignment vertical="center"/>
    </xf>
    <xf numFmtId="0" fontId="15" fillId="15" borderId="0" applyNumberFormat="0" applyBorder="0" applyAlignment="0" applyProtection="0">
      <alignment vertical="center"/>
    </xf>
    <xf numFmtId="41" fontId="0" fillId="0" borderId="0" applyFont="0" applyFill="0" applyBorder="0" applyAlignment="0" applyProtection="0">
      <alignment vertical="center"/>
    </xf>
    <xf numFmtId="0" fontId="15" fillId="14" borderId="0" applyNumberFormat="0" applyBorder="0" applyAlignment="0" applyProtection="0">
      <alignment vertical="center"/>
    </xf>
    <xf numFmtId="0" fontId="0" fillId="13" borderId="5" applyNumberFormat="0" applyFont="0" applyAlignment="0" applyProtection="0">
      <alignment vertical="center"/>
    </xf>
    <xf numFmtId="0" fontId="27" fillId="28" borderId="0" applyNumberFormat="0" applyBorder="0" applyAlignment="0" applyProtection="0">
      <alignment vertical="center"/>
    </xf>
    <xf numFmtId="44" fontId="0" fillId="0" borderId="0" applyFont="0" applyFill="0" applyBorder="0" applyAlignment="0" applyProtection="0">
      <alignment vertical="center"/>
    </xf>
    <xf numFmtId="43" fontId="0" fillId="0" borderId="0" applyFont="0" applyFill="0" applyBorder="0" applyAlignment="0" applyProtection="0">
      <alignment vertical="center"/>
    </xf>
    <xf numFmtId="0" fontId="21" fillId="0" borderId="4" applyNumberFormat="0" applyFill="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9" applyNumberFormat="0" applyFill="0" applyAlignment="0" applyProtection="0">
      <alignment vertical="center"/>
    </xf>
    <xf numFmtId="0" fontId="18" fillId="12" borderId="0" applyNumberFormat="0" applyBorder="0" applyAlignment="0" applyProtection="0">
      <alignment vertical="center"/>
    </xf>
    <xf numFmtId="0" fontId="18" fillId="11" borderId="0" applyNumberFormat="0" applyBorder="0" applyAlignment="0" applyProtection="0">
      <alignment vertical="center"/>
    </xf>
    <xf numFmtId="0" fontId="0" fillId="0" borderId="0"/>
    <xf numFmtId="0" fontId="15" fillId="10" borderId="0" applyNumberFormat="0" applyBorder="0" applyAlignment="0" applyProtection="0">
      <alignment vertical="center"/>
    </xf>
    <xf numFmtId="0" fontId="22" fillId="0" borderId="6" applyNumberFormat="0" applyFill="0" applyAlignment="0" applyProtection="0">
      <alignment vertical="center"/>
    </xf>
    <xf numFmtId="0" fontId="15" fillId="9" borderId="0" applyNumberFormat="0" applyBorder="0" applyAlignment="0" applyProtection="0">
      <alignment vertical="center"/>
    </xf>
    <xf numFmtId="0" fontId="19" fillId="8" borderId="0" applyNumberFormat="0" applyBorder="0" applyAlignment="0" applyProtection="0">
      <alignment vertical="center"/>
    </xf>
    <xf numFmtId="0" fontId="18" fillId="7" borderId="0" applyNumberFormat="0" applyBorder="0" applyAlignment="0" applyProtection="0">
      <alignment vertical="center"/>
    </xf>
    <xf numFmtId="0" fontId="17" fillId="0" borderId="0" applyNumberFormat="0" applyFill="0" applyBorder="0" applyAlignment="0" applyProtection="0">
      <alignment vertical="center"/>
    </xf>
    <xf numFmtId="0" fontId="16" fillId="6" borderId="0" applyNumberFormat="0" applyBorder="0" applyAlignment="0" applyProtection="0">
      <alignment vertical="center"/>
    </xf>
    <xf numFmtId="0" fontId="15" fillId="5" borderId="0" applyNumberFormat="0" applyBorder="0" applyAlignment="0" applyProtection="0">
      <alignment vertical="center"/>
    </xf>
    <xf numFmtId="0" fontId="15" fillId="4" borderId="0" applyNumberFormat="0" applyBorder="0" applyAlignment="0" applyProtection="0">
      <alignment vertical="center"/>
    </xf>
    <xf numFmtId="0" fontId="18" fillId="24" borderId="0" applyNumberFormat="0" applyBorder="0" applyAlignment="0" applyProtection="0">
      <alignment vertical="center"/>
    </xf>
  </cellStyleXfs>
  <cellXfs count="38">
    <xf numFmtId="0" fontId="0" fillId="0" borderId="0" xfId="0"/>
    <xf numFmtId="0" fontId="0" fillId="0" borderId="0" xfId="0" applyAlignment="1">
      <alignment horizontal="center" vertical="center"/>
    </xf>
    <xf numFmtId="0" fontId="0" fillId="0" borderId="0" xfId="0" applyAlignment="1">
      <alignment horizontal="center"/>
    </xf>
    <xf numFmtId="0" fontId="1" fillId="0" borderId="0" xfId="0" applyFont="1" applyBorder="1" applyAlignment="1">
      <alignment horizontal="center" vertical="top" wrapText="1"/>
    </xf>
    <xf numFmtId="0" fontId="0" fillId="0" borderId="0" xfId="0" applyBorder="1" applyAlignment="1">
      <alignment horizontal="center"/>
    </xf>
    <xf numFmtId="0" fontId="2" fillId="0" borderId="0" xfId="0" applyFont="1" applyBorder="1" applyAlignment="1">
      <alignment horizontal="left"/>
    </xf>
    <xf numFmtId="0" fontId="3" fillId="0" borderId="0" xfId="0" applyFont="1" applyBorder="1" applyAlignment="1">
      <alignment horizontal="center"/>
    </xf>
    <xf numFmtId="0" fontId="4"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177" fontId="3"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0" fontId="4" fillId="0" borderId="1" xfId="0" applyFont="1" applyBorder="1" applyAlignment="1">
      <alignment horizontal="center" vertical="center" wrapText="1"/>
    </xf>
    <xf numFmtId="177" fontId="4" fillId="0" borderId="1" xfId="0" applyNumberFormat="1" applyFont="1" applyBorder="1" applyAlignment="1">
      <alignment horizontal="center" vertical="center" wrapText="1"/>
    </xf>
    <xf numFmtId="0" fontId="0" fillId="0" borderId="1" xfId="0" applyFont="1" applyBorder="1" applyAlignment="1">
      <alignment horizontal="center" vertical="center"/>
    </xf>
    <xf numFmtId="0" fontId="4" fillId="0" borderId="1" xfId="0" applyFont="1" applyBorder="1" applyAlignment="1">
      <alignment horizontal="center" vertical="center"/>
    </xf>
    <xf numFmtId="177" fontId="4" fillId="0" borderId="1" xfId="0" applyNumberFormat="1" applyFont="1" applyFill="1" applyBorder="1" applyAlignment="1">
      <alignment horizontal="center" vertical="center" wrapText="1"/>
    </xf>
    <xf numFmtId="177" fontId="5" fillId="0" borderId="1" xfId="7" applyNumberFormat="1" applyFont="1" applyFill="1" applyBorder="1" applyAlignment="1">
      <alignment vertical="center" wrapText="1"/>
    </xf>
    <xf numFmtId="0" fontId="6" fillId="0" borderId="1" xfId="0" applyFont="1" applyBorder="1" applyAlignment="1">
      <alignment horizontal="center" vertical="center" wrapText="1"/>
    </xf>
    <xf numFmtId="0" fontId="3" fillId="0" borderId="1" xfId="0" applyFont="1" applyBorder="1" applyAlignment="1">
      <alignment vertical="center"/>
    </xf>
    <xf numFmtId="177" fontId="7" fillId="0" borderId="1" xfId="2" applyNumberFormat="1" applyFont="1" applyFill="1" applyBorder="1" applyAlignment="1">
      <alignment vertical="center" wrapText="1"/>
    </xf>
    <xf numFmtId="0" fontId="2" fillId="0" borderId="1" xfId="0" applyFont="1" applyBorder="1" applyAlignment="1">
      <alignment vertical="center"/>
    </xf>
    <xf numFmtId="177" fontId="8" fillId="0" borderId="1" xfId="2" applyNumberFormat="1" applyFont="1" applyFill="1" applyBorder="1" applyAlignment="1">
      <alignment horizontal="right" vertical="center" wrapText="1"/>
    </xf>
    <xf numFmtId="0" fontId="3" fillId="0" borderId="1" xfId="0" applyFont="1" applyBorder="1" applyAlignment="1">
      <alignment horizontal="center" vertical="center"/>
    </xf>
    <xf numFmtId="177" fontId="4" fillId="3"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11" fillId="0" borderId="1" xfId="0" applyFont="1" applyBorder="1" applyAlignment="1">
      <alignment horizontal="center"/>
    </xf>
    <xf numFmtId="176" fontId="3"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3" fillId="0" borderId="0" xfId="0" applyFont="1" applyBorder="1" applyAlignment="1">
      <alignment vertical="center"/>
    </xf>
    <xf numFmtId="0" fontId="13" fillId="0" borderId="1" xfId="0" applyFont="1" applyFill="1" applyBorder="1" applyAlignment="1">
      <alignment horizontal="center" vertical="center" wrapText="1"/>
    </xf>
    <xf numFmtId="10" fontId="6" fillId="0" borderId="0" xfId="0" applyNumberFormat="1" applyFont="1" applyBorder="1" applyAlignment="1">
      <alignment horizontal="center" wrapText="1"/>
    </xf>
    <xf numFmtId="0" fontId="0" fillId="0" borderId="0" xfId="0" applyBorder="1" applyAlignment="1">
      <alignment horizontal="center" vertical="center"/>
    </xf>
    <xf numFmtId="10" fontId="6" fillId="0" borderId="0" xfId="0" applyNumberFormat="1" applyFont="1" applyAlignment="1">
      <alignment horizontal="center" wrapText="1"/>
    </xf>
    <xf numFmtId="0" fontId="14" fillId="0" borderId="0" xfId="0" applyFont="1" applyAlignment="1">
      <alignment horizontal="center" vertical="center"/>
    </xf>
    <xf numFmtId="0" fontId="3" fillId="0" borderId="1" xfId="0" applyFont="1" applyBorder="1" applyAlignment="1" quotePrefix="1">
      <alignment horizontal="center" vertical="center" wrapText="1"/>
    </xf>
  </cellXfs>
  <cellStyles count="54">
    <cellStyle name="常规" xfId="0" builtinId="0"/>
    <cellStyle name="Normal" xfId="1"/>
    <cellStyle name="常规 3 2" xfId="2"/>
    <cellStyle name="强调文字颜色 6" xfId="3" builtinId="49"/>
    <cellStyle name="20% - 强调文字颜色 5" xfId="4" builtinId="46"/>
    <cellStyle name="20% - 强调文字颜色 4" xfId="5" builtinId="42"/>
    <cellStyle name="强调文字颜色 4" xfId="6" builtinId="41"/>
    <cellStyle name="常规 3" xfId="7"/>
    <cellStyle name="60% - 强调文字颜色 6" xfId="8" builtinId="52"/>
    <cellStyle name="40% - 强调文字颜色 3" xfId="9" builtinId="39"/>
    <cellStyle name="强调文字颜色 3" xfId="10" builtinId="37"/>
    <cellStyle name="60% - 强调文字颜色 2" xfId="11" builtinId="36"/>
    <cellStyle name="常规 2" xfId="12"/>
    <cellStyle name="60% - 强调文字颜色 5" xfId="13" builtinId="48"/>
    <cellStyle name="40% - 强调文字颜色 2" xfId="14" builtinId="35"/>
    <cellStyle name="40% - 强调文字颜色 5" xfId="15" builtinId="47"/>
    <cellStyle name="20% - 强调文字颜色 2" xfId="16" builtinId="34"/>
    <cellStyle name="标题" xfId="17" builtinId="15"/>
    <cellStyle name="已访问的超链接" xfId="18" builtinId="9"/>
    <cellStyle name="检查单元格" xfId="19" builtinId="23"/>
    <cellStyle name="标题 1" xfId="20" builtinId="16"/>
    <cellStyle name="输入" xfId="21" builtinId="20"/>
    <cellStyle name="超链接" xfId="22" builtinId="8"/>
    <cellStyle name="输出" xfId="23" builtinId="21"/>
    <cellStyle name="40% - 强调文字颜色 6" xfId="24" builtinId="51"/>
    <cellStyle name="20% - 强调文字颜色 3" xfId="25" builtinId="38"/>
    <cellStyle name="货币[0]" xfId="26" builtinId="7"/>
    <cellStyle name="标题 3" xfId="27" builtinId="18"/>
    <cellStyle name="解释性文本" xfId="28" builtinId="53"/>
    <cellStyle name="计算" xfId="29" builtinId="22"/>
    <cellStyle name="60% - 强调文字颜色 1" xfId="30" builtinId="32"/>
    <cellStyle name="千位分隔[0]" xfId="31" builtinId="6"/>
    <cellStyle name="60% - 强调文字颜色 3" xfId="32" builtinId="40"/>
    <cellStyle name="注释" xfId="33" builtinId="10"/>
    <cellStyle name="好" xfId="34" builtinId="26"/>
    <cellStyle name="货币" xfId="35" builtinId="4"/>
    <cellStyle name="千位分隔" xfId="36" builtinId="3"/>
    <cellStyle name="标题 2" xfId="37" builtinId="17"/>
    <cellStyle name="标题 4" xfId="38" builtinId="19"/>
    <cellStyle name="百分比" xfId="39" builtinId="5"/>
    <cellStyle name="链接单元格" xfId="40" builtinId="24"/>
    <cellStyle name="40% - 强调文字颜色 4" xfId="41" builtinId="43"/>
    <cellStyle name="20% - 强调文字颜色 1" xfId="42" builtinId="30"/>
    <cellStyle name="常规 2 2" xfId="43"/>
    <cellStyle name="强调文字颜色 5" xfId="44" builtinId="45"/>
    <cellStyle name="汇总" xfId="45" builtinId="25"/>
    <cellStyle name="强调文字颜色 2" xfId="46" builtinId="33"/>
    <cellStyle name="差" xfId="47" builtinId="27"/>
    <cellStyle name="20% - 强调文字颜色 6" xfId="48" builtinId="50"/>
    <cellStyle name="警告文本" xfId="49" builtinId="11"/>
    <cellStyle name="适中" xfId="50" builtinId="28"/>
    <cellStyle name="强调文字颜色 1" xfId="51" builtinId="29"/>
    <cellStyle name="60% - 强调文字颜色 4" xfId="52" builtinId="44"/>
    <cellStyle name="40% - 强调文字颜色 1" xfId="53" builtinId="31"/>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6"/>
  <sheetViews>
    <sheetView tabSelected="1" topLeftCell="A17" workbookViewId="0">
      <selection activeCell="E29" sqref="E29"/>
    </sheetView>
  </sheetViews>
  <sheetFormatPr defaultColWidth="9" defaultRowHeight="13.5"/>
  <cols>
    <col min="1" max="1" width="5.13333333333333" style="2" customWidth="1"/>
    <col min="2" max="2" width="30.1333333333333" style="2" customWidth="1"/>
    <col min="3" max="3" width="14.6333333333333" style="2" customWidth="1"/>
    <col min="4" max="4" width="16.8833333333333" style="2" customWidth="1"/>
    <col min="5" max="5" width="21.3833333333333" style="2" customWidth="1"/>
    <col min="6" max="6" width="18.225" style="2" customWidth="1"/>
    <col min="7" max="7" width="15.5" style="2" customWidth="1"/>
    <col min="8" max="9" width="9" style="2"/>
    <col min="10" max="10" width="9.38333333333333" style="2"/>
    <col min="11" max="11" width="12.6333333333333" style="2"/>
    <col min="12" max="12" width="11.5" style="2"/>
    <col min="13" max="16384" width="9" style="2"/>
  </cols>
  <sheetData>
    <row r="1" ht="40.5" customHeight="1" spans="1:7">
      <c r="A1" s="3" t="s">
        <v>0</v>
      </c>
      <c r="B1" s="3"/>
      <c r="C1" s="3"/>
      <c r="D1" s="3"/>
      <c r="E1" s="3"/>
      <c r="F1" s="3"/>
      <c r="G1" s="3"/>
    </row>
    <row r="2" spans="1:7">
      <c r="A2" s="4"/>
      <c r="B2" s="4"/>
      <c r="C2" s="4"/>
      <c r="D2" s="4"/>
      <c r="E2" s="4"/>
      <c r="F2" s="4"/>
      <c r="G2" s="4"/>
    </row>
    <row r="3" ht="20.65" customHeight="1" spans="1:7">
      <c r="A3" s="5" t="s">
        <v>1</v>
      </c>
      <c r="B3" s="5"/>
      <c r="C3" s="5"/>
      <c r="D3" s="6"/>
      <c r="E3" s="6"/>
      <c r="F3" s="6" t="s">
        <v>2</v>
      </c>
      <c r="G3" s="6"/>
    </row>
    <row r="4" s="1" customFormat="1" ht="45" customHeight="1" spans="1:7">
      <c r="A4" s="7" t="s">
        <v>3</v>
      </c>
      <c r="B4" s="7"/>
      <c r="C4" s="8" t="s">
        <v>4</v>
      </c>
      <c r="D4" s="8"/>
      <c r="E4" s="7" t="s">
        <v>5</v>
      </c>
      <c r="F4" s="8" t="s">
        <v>6</v>
      </c>
      <c r="G4" s="8"/>
    </row>
    <row r="5" s="1" customFormat="1" ht="45" customHeight="1" spans="1:7">
      <c r="A5" s="7" t="s">
        <v>7</v>
      </c>
      <c r="B5" s="7"/>
      <c r="C5" s="9" t="s">
        <v>8</v>
      </c>
      <c r="D5" s="9"/>
      <c r="E5" s="7" t="s">
        <v>9</v>
      </c>
      <c r="F5" s="9" t="s">
        <v>10</v>
      </c>
      <c r="G5" s="9"/>
    </row>
    <row r="6" s="1" customFormat="1" ht="45" customHeight="1" spans="1:7">
      <c r="A6" s="7" t="s">
        <v>11</v>
      </c>
      <c r="B6" s="7"/>
      <c r="C6" s="10">
        <f>C9</f>
        <v>2574476</v>
      </c>
      <c r="D6" s="8"/>
      <c r="E6" s="7" t="s">
        <v>12</v>
      </c>
      <c r="F6" s="30">
        <f>F9</f>
        <v>2064090.3000081</v>
      </c>
      <c r="G6" s="30"/>
    </row>
    <row r="7" s="1" customFormat="1" ht="122.25" customHeight="1" spans="1:7">
      <c r="A7" s="7" t="s">
        <v>13</v>
      </c>
      <c r="B7" s="7"/>
      <c r="C7" s="11" t="s">
        <v>14</v>
      </c>
      <c r="D7" s="11"/>
      <c r="E7" s="11"/>
      <c r="F7" s="11"/>
      <c r="G7" s="11"/>
    </row>
    <row r="8" s="1" customFormat="1" ht="45" customHeight="1" spans="1:7">
      <c r="A8" s="7" t="s">
        <v>15</v>
      </c>
      <c r="B8" s="7"/>
      <c r="C8" s="7" t="s">
        <v>16</v>
      </c>
      <c r="D8" s="7" t="s">
        <v>17</v>
      </c>
      <c r="E8" s="7" t="s">
        <v>18</v>
      </c>
      <c r="F8" s="7" t="s">
        <v>19</v>
      </c>
      <c r="G8" s="7" t="s">
        <v>20</v>
      </c>
    </row>
    <row r="9" s="1" customFormat="1" ht="35.25" customHeight="1" spans="1:7">
      <c r="A9" s="12" t="s">
        <v>21</v>
      </c>
      <c r="B9" s="12" t="s">
        <v>22</v>
      </c>
      <c r="C9" s="13">
        <v>2574476</v>
      </c>
      <c r="D9" s="13">
        <f>D10+D11+D23</f>
        <v>-510385.6999919</v>
      </c>
      <c r="E9" s="38" t="s">
        <v>23</v>
      </c>
      <c r="F9" s="13">
        <f>C9+D9</f>
        <v>2064090.3000081</v>
      </c>
      <c r="G9" s="38" t="s">
        <v>24</v>
      </c>
    </row>
    <row r="10" s="1" customFormat="1" ht="48.6" customHeight="1" spans="1:7">
      <c r="A10" s="14" t="s">
        <v>25</v>
      </c>
      <c r="B10" s="15" t="s">
        <v>26</v>
      </c>
      <c r="C10" s="13">
        <v>1947927</v>
      </c>
      <c r="D10" s="16">
        <v>-238238.11</v>
      </c>
      <c r="E10" s="31" t="s">
        <v>27</v>
      </c>
      <c r="F10" s="13">
        <f>C10+D10</f>
        <v>1709688.89</v>
      </c>
      <c r="G10" s="38" t="s">
        <v>24</v>
      </c>
    </row>
    <row r="11" s="1" customFormat="1" ht="39.95" customHeight="1" spans="1:8">
      <c r="A11" s="15" t="s">
        <v>28</v>
      </c>
      <c r="B11" s="15" t="s">
        <v>29</v>
      </c>
      <c r="C11" s="17">
        <f>SUM(C12:C22)</f>
        <v>392506</v>
      </c>
      <c r="D11" s="16">
        <f>F11-C11</f>
        <v>-136394.604278</v>
      </c>
      <c r="E11" s="31"/>
      <c r="F11" s="13">
        <f>SUM(F12:F22)</f>
        <v>256111.395722</v>
      </c>
      <c r="G11" s="8"/>
      <c r="H11" s="32"/>
    </row>
    <row r="12" s="1" customFormat="1" ht="39.95" customHeight="1" spans="1:7">
      <c r="A12" s="18">
        <v>1</v>
      </c>
      <c r="B12" s="19" t="s">
        <v>30</v>
      </c>
      <c r="C12" s="20">
        <v>68177</v>
      </c>
      <c r="D12" s="16">
        <f>F12-C12</f>
        <v>-33983.2222</v>
      </c>
      <c r="E12" s="8" t="s">
        <v>31</v>
      </c>
      <c r="F12" s="13">
        <f>F10*0.02</f>
        <v>34193.7778</v>
      </c>
      <c r="G12" s="31" t="s">
        <v>32</v>
      </c>
    </row>
    <row r="13" s="1" customFormat="1" ht="39.95" customHeight="1" spans="1:7">
      <c r="A13" s="18">
        <v>2</v>
      </c>
      <c r="B13" s="21" t="s">
        <v>33</v>
      </c>
      <c r="C13" s="22">
        <v>140251</v>
      </c>
      <c r="D13" s="16">
        <f t="shared" ref="D13:D24" si="0">F13-C13</f>
        <v>-37669.6666</v>
      </c>
      <c r="E13" s="8" t="s">
        <v>34</v>
      </c>
      <c r="F13" s="13">
        <f>F10*0.06</f>
        <v>102581.3334</v>
      </c>
      <c r="G13" s="31" t="s">
        <v>35</v>
      </c>
    </row>
    <row r="14" s="1" customFormat="1" ht="39.95" customHeight="1" spans="1:7">
      <c r="A14" s="18">
        <v>3</v>
      </c>
      <c r="B14" s="21" t="s">
        <v>36</v>
      </c>
      <c r="C14" s="22">
        <v>64282</v>
      </c>
      <c r="D14" s="16">
        <f t="shared" si="0"/>
        <v>-7862.26662999999</v>
      </c>
      <c r="E14" s="8" t="s">
        <v>34</v>
      </c>
      <c r="F14" s="13">
        <f>F10*0.033</f>
        <v>56419.73337</v>
      </c>
      <c r="G14" s="31" t="s">
        <v>37</v>
      </c>
    </row>
    <row r="15" s="1" customFormat="1" ht="39.95" customHeight="1" spans="1:7">
      <c r="A15" s="18">
        <v>4</v>
      </c>
      <c r="B15" s="21" t="s">
        <v>38</v>
      </c>
      <c r="C15" s="22">
        <v>29219</v>
      </c>
      <c r="D15" s="16">
        <f t="shared" si="0"/>
        <v>-3573.66665</v>
      </c>
      <c r="E15" s="8" t="s">
        <v>34</v>
      </c>
      <c r="F15" s="15">
        <f>F10*0.015</f>
        <v>25645.33335</v>
      </c>
      <c r="G15" s="31" t="s">
        <v>39</v>
      </c>
    </row>
    <row r="16" s="1" customFormat="1" ht="39.95" customHeight="1" spans="1:7">
      <c r="A16" s="8">
        <v>5</v>
      </c>
      <c r="B16" s="21" t="s">
        <v>40</v>
      </c>
      <c r="C16" s="22">
        <v>18505</v>
      </c>
      <c r="D16" s="16">
        <f t="shared" si="0"/>
        <v>-8588.804438</v>
      </c>
      <c r="E16" s="8" t="s">
        <v>34</v>
      </c>
      <c r="F16" s="13">
        <f>F10*0.0058</f>
        <v>9916.195562</v>
      </c>
      <c r="G16" s="31" t="s">
        <v>41</v>
      </c>
    </row>
    <row r="17" s="1" customFormat="1" ht="39.95" customHeight="1" spans="1:7">
      <c r="A17" s="23">
        <v>6</v>
      </c>
      <c r="B17" s="21" t="s">
        <v>42</v>
      </c>
      <c r="C17" s="22">
        <v>19479</v>
      </c>
      <c r="D17" s="16">
        <f t="shared" si="0"/>
        <v>-2382.1111</v>
      </c>
      <c r="E17" s="8" t="s">
        <v>43</v>
      </c>
      <c r="F17" s="13">
        <f>F10*0.01</f>
        <v>17096.8889</v>
      </c>
      <c r="G17" s="31" t="s">
        <v>44</v>
      </c>
    </row>
    <row r="18" s="1" customFormat="1" ht="39.95" customHeight="1" spans="1:7">
      <c r="A18" s="18">
        <v>7</v>
      </c>
      <c r="B18" s="21" t="s">
        <v>45</v>
      </c>
      <c r="C18" s="22">
        <v>15583</v>
      </c>
      <c r="D18" s="16">
        <f t="shared" si="0"/>
        <v>-10453.93333</v>
      </c>
      <c r="E18" s="8" t="s">
        <v>34</v>
      </c>
      <c r="F18" s="13">
        <f>F10*0.003</f>
        <v>5129.06667</v>
      </c>
      <c r="G18" s="31" t="s">
        <v>46</v>
      </c>
    </row>
    <row r="19" s="1" customFormat="1" ht="39.95" customHeight="1" spans="1:7">
      <c r="A19" s="18">
        <v>8</v>
      </c>
      <c r="B19" s="21" t="s">
        <v>47</v>
      </c>
      <c r="C19" s="22">
        <v>0</v>
      </c>
      <c r="D19" s="16">
        <f t="shared" si="0"/>
        <v>5129.06667</v>
      </c>
      <c r="E19" s="8" t="s">
        <v>31</v>
      </c>
      <c r="F19" s="13">
        <f>F10*0.003</f>
        <v>5129.06667</v>
      </c>
      <c r="G19" s="31" t="s">
        <v>46</v>
      </c>
    </row>
    <row r="20" s="1" customFormat="1" ht="39.95" customHeight="1" spans="1:7">
      <c r="A20" s="18">
        <v>9</v>
      </c>
      <c r="B20" s="21" t="s">
        <v>48</v>
      </c>
      <c r="C20" s="22">
        <v>19479</v>
      </c>
      <c r="D20" s="16">
        <f t="shared" si="0"/>
        <v>-19479</v>
      </c>
      <c r="E20" s="8" t="s">
        <v>49</v>
      </c>
      <c r="F20" s="13">
        <v>0</v>
      </c>
      <c r="G20" s="31"/>
    </row>
    <row r="21" s="1" customFormat="1" ht="39.95" customHeight="1" spans="1:7">
      <c r="A21" s="18">
        <v>10</v>
      </c>
      <c r="B21" s="21" t="s">
        <v>50</v>
      </c>
      <c r="C21" s="22">
        <v>17531</v>
      </c>
      <c r="D21" s="16">
        <f t="shared" si="0"/>
        <v>-17531</v>
      </c>
      <c r="E21" s="8" t="s">
        <v>49</v>
      </c>
      <c r="F21" s="13">
        <v>0</v>
      </c>
      <c r="G21" s="31"/>
    </row>
    <row r="22" s="1" customFormat="1" ht="39.95" customHeight="1" spans="1:7">
      <c r="A22" s="18">
        <v>11</v>
      </c>
      <c r="B22" s="21" t="s">
        <v>51</v>
      </c>
      <c r="C22" s="22">
        <v>0</v>
      </c>
      <c r="D22" s="16">
        <f t="shared" si="0"/>
        <v>0</v>
      </c>
      <c r="E22" s="8" t="s">
        <v>49</v>
      </c>
      <c r="F22" s="13">
        <v>0</v>
      </c>
      <c r="G22" s="31"/>
    </row>
    <row r="23" s="1" customFormat="1" ht="35.25" customHeight="1" spans="1:7">
      <c r="A23" s="15" t="s">
        <v>52</v>
      </c>
      <c r="B23" s="15" t="s">
        <v>53</v>
      </c>
      <c r="C23" s="24">
        <v>234043</v>
      </c>
      <c r="D23" s="13">
        <f t="shared" si="0"/>
        <v>-135752.9857139</v>
      </c>
      <c r="E23" s="8" t="s">
        <v>34</v>
      </c>
      <c r="F23" s="13">
        <f>(F10+F11)*0.05</f>
        <v>98290.0142861</v>
      </c>
      <c r="G23" s="33" t="s">
        <v>54</v>
      </c>
    </row>
    <row r="24" s="1" customFormat="1" ht="75.75" customHeight="1" spans="1:7">
      <c r="A24" s="25" t="s">
        <v>55</v>
      </c>
      <c r="B24" s="7"/>
      <c r="C24" s="26" t="s">
        <v>56</v>
      </c>
      <c r="D24" s="26"/>
      <c r="E24" s="26"/>
      <c r="F24" s="26"/>
      <c r="G24" s="26"/>
    </row>
    <row r="25" s="1" customFormat="1" ht="52.5" customHeight="1" spans="1:13">
      <c r="A25" s="27" t="s">
        <v>57</v>
      </c>
      <c r="B25" s="28"/>
      <c r="C25" s="29"/>
      <c r="D25" s="29"/>
      <c r="E25" s="29"/>
      <c r="F25" s="29"/>
      <c r="G25" s="29"/>
      <c r="M25" s="37"/>
    </row>
    <row r="26" s="1" customFormat="1" ht="20.25" customHeight="1" spans="1:7">
      <c r="A26" s="2"/>
      <c r="B26" s="2"/>
      <c r="C26" s="2"/>
      <c r="D26" s="2"/>
      <c r="E26" s="2"/>
      <c r="F26" s="2"/>
      <c r="G26" s="2"/>
    </row>
    <row r="27" s="1" customFormat="1" ht="17.25" customHeight="1" spans="1:10">
      <c r="A27" s="2"/>
      <c r="B27" s="2"/>
      <c r="C27" s="2"/>
      <c r="D27" s="2"/>
      <c r="E27" s="2"/>
      <c r="F27" s="2"/>
      <c r="G27" s="2"/>
      <c r="I27" s="34"/>
      <c r="J27" s="35"/>
    </row>
    <row r="28" s="1" customFormat="1" ht="18" customHeight="1" spans="1:10">
      <c r="A28" s="2"/>
      <c r="B28" s="2"/>
      <c r="C28" s="2"/>
      <c r="D28" s="2"/>
      <c r="E28" s="2"/>
      <c r="F28" s="2"/>
      <c r="G28" s="2"/>
      <c r="I28" s="34"/>
      <c r="J28" s="35"/>
    </row>
    <row r="29" s="1" customFormat="1" ht="17.25" customHeight="1" spans="1:10">
      <c r="A29" s="2"/>
      <c r="B29" s="2"/>
      <c r="C29" s="2"/>
      <c r="D29" s="2"/>
      <c r="E29" s="2"/>
      <c r="F29" s="2"/>
      <c r="G29" s="2"/>
      <c r="I29" s="34"/>
      <c r="J29" s="35"/>
    </row>
    <row r="30" s="1" customFormat="1" ht="33" customHeight="1" spans="1:9">
      <c r="A30" s="2"/>
      <c r="B30" s="2"/>
      <c r="C30" s="2"/>
      <c r="D30" s="2"/>
      <c r="E30" s="2"/>
      <c r="F30" s="2"/>
      <c r="G30" s="2"/>
      <c r="I30" s="36"/>
    </row>
    <row r="31" s="1" customFormat="1" ht="18" customHeight="1" spans="1:9">
      <c r="A31" s="2"/>
      <c r="B31" s="2"/>
      <c r="C31" s="2"/>
      <c r="D31" s="2"/>
      <c r="E31" s="2"/>
      <c r="F31" s="2"/>
      <c r="G31" s="2"/>
      <c r="I31" s="36"/>
    </row>
    <row r="32" s="1" customFormat="1" ht="18" customHeight="1" spans="1:9">
      <c r="A32" s="2"/>
      <c r="B32" s="2"/>
      <c r="C32" s="2"/>
      <c r="D32" s="2"/>
      <c r="E32" s="2"/>
      <c r="F32" s="2"/>
      <c r="G32" s="2"/>
      <c r="I32" s="36"/>
    </row>
    <row r="33" s="1" customFormat="1" ht="18" customHeight="1" spans="1:9">
      <c r="A33" s="2"/>
      <c r="B33" s="2"/>
      <c r="C33" s="2"/>
      <c r="D33" s="2"/>
      <c r="E33" s="2"/>
      <c r="F33" s="2"/>
      <c r="G33" s="2"/>
      <c r="I33" s="36"/>
    </row>
    <row r="34" s="1" customFormat="1" spans="1:7">
      <c r="A34" s="2"/>
      <c r="B34" s="2"/>
      <c r="C34" s="2"/>
      <c r="D34" s="2"/>
      <c r="E34" s="2"/>
      <c r="F34" s="2"/>
      <c r="G34" s="2"/>
    </row>
    <row r="35" s="1" customFormat="1" ht="84" customHeight="1" spans="1:7">
      <c r="A35" s="2"/>
      <c r="B35" s="2"/>
      <c r="C35" s="2"/>
      <c r="D35" s="2"/>
      <c r="E35" s="2"/>
      <c r="F35" s="2"/>
      <c r="G35" s="2"/>
    </row>
    <row r="36" ht="49.5" customHeight="1"/>
  </sheetData>
  <protectedRanges>
    <protectedRange sqref="B17" name="区域1_2_1_2"/>
  </protectedRanges>
  <mergeCells count="18">
    <mergeCell ref="A1:G1"/>
    <mergeCell ref="A3:C3"/>
    <mergeCell ref="F3:G3"/>
    <mergeCell ref="A4:B4"/>
    <mergeCell ref="C4:D4"/>
    <mergeCell ref="F4:G4"/>
    <mergeCell ref="A5:B5"/>
    <mergeCell ref="C5:D5"/>
    <mergeCell ref="F5:G5"/>
    <mergeCell ref="A6:B6"/>
    <mergeCell ref="C6:D6"/>
    <mergeCell ref="F6:G6"/>
    <mergeCell ref="A7:B7"/>
    <mergeCell ref="C7:G7"/>
    <mergeCell ref="A8:B8"/>
    <mergeCell ref="C24:G24"/>
    <mergeCell ref="A25:B25"/>
    <mergeCell ref="C25:G25"/>
  </mergeCells>
  <printOptions horizontalCentered="1"/>
  <pageMargins left="0.707638888888889" right="0.707638888888889" top="0.747916666666667" bottom="0.747916666666667" header="0.313888888888889" footer="0.313888888888889"/>
  <pageSetup paperSize="9" scale="62"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评审意见表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dc:creator>
  <cp:lastModifiedBy>user</cp:lastModifiedBy>
  <dcterms:created xsi:type="dcterms:W3CDTF">2006-09-17T08:00:00Z</dcterms:created>
  <cp:lastPrinted>2024-07-22T06:57:00Z</cp:lastPrinted>
  <dcterms:modified xsi:type="dcterms:W3CDTF">2024-08-14T15:47:15Z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2052-11.8.2.10953</vt:lpwstr>
  </property>
  <property fmtid="{D5CDD505-2E9C-101B-9397-08002B2CF9AE}" pid="3" name="ICV">
    <vt:lpwstr>A0026F8C92024EB99E18D0E547964C1F_13</vt:lpwstr>
  </property>
</Properties>
</file>